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/>
  </bookViews>
  <sheets>
    <sheet name="Лист1" sheetId="1" r:id="rId1"/>
  </sheets>
  <definedNames>
    <definedName name="_xlnm.Print_Area" localSheetId="0">Лист1!$A$1:$I$107</definedName>
  </definedNames>
  <calcPr calcId="145621"/>
</workbook>
</file>

<file path=xl/calcChain.xml><?xml version="1.0" encoding="utf-8"?>
<calcChain xmlns="http://schemas.openxmlformats.org/spreadsheetml/2006/main">
  <c r="I108" i="1" l="1"/>
  <c r="I105" i="1"/>
  <c r="I91" i="1"/>
  <c r="I84" i="1"/>
  <c r="I80" i="1"/>
  <c r="I76" i="1"/>
  <c r="I65" i="1"/>
  <c r="I60" i="1"/>
  <c r="I49" i="1"/>
  <c r="I47" i="1"/>
  <c r="I35" i="1"/>
  <c r="I21" i="1"/>
  <c r="I8" i="1"/>
  <c r="I32" i="1" l="1"/>
  <c r="I104" i="1" l="1"/>
  <c r="I103" i="1"/>
  <c r="I102" i="1"/>
  <c r="I101" i="1"/>
  <c r="I100" i="1"/>
  <c r="I99" i="1"/>
  <c r="I98" i="1"/>
  <c r="I97" i="1"/>
  <c r="I96" i="1"/>
  <c r="I95" i="1"/>
  <c r="I94" i="1"/>
  <c r="I93" i="1"/>
  <c r="D93" i="1"/>
  <c r="I92" i="1"/>
  <c r="I90" i="1"/>
  <c r="I89" i="1"/>
  <c r="I88" i="1"/>
  <c r="I87" i="1"/>
  <c r="I86" i="1"/>
  <c r="I85" i="1"/>
  <c r="I61" i="1" l="1"/>
  <c r="I62" i="1" s="1"/>
  <c r="I48" i="1"/>
  <c r="I83" i="1" l="1"/>
  <c r="I82" i="1"/>
  <c r="I81" i="1"/>
  <c r="I58" i="1" l="1"/>
  <c r="I78" i="1" l="1"/>
  <c r="I79" i="1"/>
  <c r="I77" i="1"/>
  <c r="I67" i="1"/>
  <c r="I68" i="1"/>
  <c r="I69" i="1"/>
  <c r="I70" i="1"/>
  <c r="I71" i="1"/>
  <c r="I72" i="1"/>
  <c r="I73" i="1"/>
  <c r="I74" i="1"/>
  <c r="I75" i="1"/>
  <c r="I66" i="1"/>
  <c r="I64" i="1"/>
  <c r="I63" i="1"/>
  <c r="I51" i="1"/>
  <c r="I52" i="1"/>
  <c r="I53" i="1"/>
  <c r="I54" i="1"/>
  <c r="I55" i="1"/>
  <c r="I56" i="1"/>
  <c r="I57" i="1"/>
  <c r="I59" i="1"/>
  <c r="I50" i="1"/>
  <c r="I46" i="1"/>
  <c r="I45" i="1"/>
  <c r="I23" i="1"/>
  <c r="I24" i="1"/>
  <c r="I25" i="1"/>
  <c r="I26" i="1"/>
  <c r="I27" i="1"/>
  <c r="I28" i="1"/>
  <c r="I29" i="1"/>
  <c r="I30" i="1"/>
  <c r="I31" i="1"/>
  <c r="I33" i="1"/>
  <c r="I34" i="1"/>
  <c r="I22" i="1"/>
  <c r="I10" i="1"/>
  <c r="I11" i="1"/>
  <c r="I12" i="1"/>
  <c r="I13" i="1"/>
  <c r="I14" i="1"/>
  <c r="I15" i="1"/>
  <c r="I16" i="1"/>
  <c r="I17" i="1"/>
  <c r="I18" i="1"/>
  <c r="I19" i="1"/>
  <c r="I20" i="1"/>
  <c r="I9" i="1"/>
  <c r="I6" i="1"/>
  <c r="I7" i="1"/>
  <c r="I5" i="1"/>
</calcChain>
</file>

<file path=xl/sharedStrings.xml><?xml version="1.0" encoding="utf-8"?>
<sst xmlns="http://schemas.openxmlformats.org/spreadsheetml/2006/main" count="194" uniqueCount="104">
  <si>
    <t>№ лота</t>
  </si>
  <si>
    <t xml:space="preserve">наименование лота </t>
  </si>
  <si>
    <t>№ п/п</t>
  </si>
  <si>
    <t>Наименование расходного материала</t>
  </si>
  <si>
    <t>Ед. изм.</t>
  </si>
  <si>
    <t>Сумма, тенге</t>
  </si>
  <si>
    <t>шт.</t>
  </si>
  <si>
    <t xml:space="preserve">сумма лота </t>
  </si>
  <si>
    <t>шт</t>
  </si>
  <si>
    <t xml:space="preserve">механические  искусственные, митральные </t>
  </si>
  <si>
    <t xml:space="preserve">механические  искусственные  аортальные </t>
  </si>
  <si>
    <t xml:space="preserve">Биологические митральные клапана </t>
  </si>
  <si>
    <t xml:space="preserve">Механический митральный клапан </t>
  </si>
  <si>
    <t>Кольцо для аннуопластики профиль 3D</t>
  </si>
  <si>
    <t>Стабилизатор тканей миокарда</t>
  </si>
  <si>
    <t xml:space="preserve">Клапан двустворчатый в аортальную позицию с синтетическим протезом восходящего отдела аорты (кондуит) </t>
  </si>
  <si>
    <t>набор турникетов</t>
  </si>
  <si>
    <t>Аортик панч</t>
  </si>
  <si>
    <t>Оксигенатор мембранный для взрослых в комплекте с магистралями</t>
  </si>
  <si>
    <t>Набор для кровяной кардиоплегии для взрослых</t>
  </si>
  <si>
    <t>головка центрифужного насоса</t>
  </si>
  <si>
    <t>канюли артериальные армирированные</t>
  </si>
  <si>
    <t>Катетер для дренирования левого желудочка</t>
  </si>
  <si>
    <t>Оксигенатор мембранный для взрослых  в комплекте с магистралями</t>
  </si>
  <si>
    <t>Набор для ВАБК (внутриаортальной балонной контрпульсации)</t>
  </si>
  <si>
    <t>Оксигенатор для ЭКМО до 14 суток для взрослых в комплекте с магистралями и насосной головкой</t>
  </si>
  <si>
    <t>Набор для кровяной кардиоплегии взрослый</t>
  </si>
  <si>
    <t>артериальные канюли армированные</t>
  </si>
  <si>
    <t>Гемоконцентраторы для новорожденных</t>
  </si>
  <si>
    <t>Венозные канюли с прямым  наконечником</t>
  </si>
  <si>
    <t>Двухступенчатые венозные канюли</t>
  </si>
  <si>
    <t>Электрод для временной кардиостимуляции M3</t>
  </si>
  <si>
    <t>Набор для сбора крови и ее  обработки</t>
  </si>
  <si>
    <t>Канюля педиатрическая  для антеградной кардиоплегии</t>
  </si>
  <si>
    <t xml:space="preserve">Канюля для ретроградной кардиоплегии с силиконовым корпусом и автоматическим раздуванием манжеты </t>
  </si>
  <si>
    <t>пред цена  на 19г</t>
  </si>
  <si>
    <t xml:space="preserve"> держатель верхушки сердца (аспирационный катетер)</t>
  </si>
  <si>
    <t xml:space="preserve">Монополярный электрод для хирургической абляции </t>
  </si>
  <si>
    <t xml:space="preserve">Набор закрытого контура в комплекте с оксигенатором и магистралями для взрослых </t>
  </si>
  <si>
    <t>Картридж определения активированного времени свертывания,   HR-ACT, 2 канальный (автоматический таймер свертываемости крови)</t>
  </si>
  <si>
    <t>Канюля артериальная детская тонкостеннная армированная 6; 8; 10; 12; 14; 16 Фр</t>
  </si>
  <si>
    <t>Канюли артериальные армированные тонкостенные универсальные  18; 20; 22; 24 Фр</t>
  </si>
  <si>
    <t>бедренная венозная канюля многоуровневая с интродьюсером</t>
  </si>
  <si>
    <t xml:space="preserve">Протез корректор клапана </t>
  </si>
  <si>
    <t>Гемофильтр для взрослых</t>
  </si>
  <si>
    <t xml:space="preserve"> адаптеры для селективной  кардиоплегии</t>
  </si>
  <si>
    <t>набор расширителей для установки бедренных венозных канюль с проволочным проводником</t>
  </si>
  <si>
    <t>Оптические ячейки размерами 3/8, 1/2, 1/4</t>
  </si>
  <si>
    <t>Мембранный оксигенатор для в зрослых в комплекте с магистралями</t>
  </si>
  <si>
    <t xml:space="preserve">Кардиоплегический набор </t>
  </si>
  <si>
    <t>Комплект оксигенатора для взрослых в комплекте с магистралями</t>
  </si>
  <si>
    <t xml:space="preserve">шт. </t>
  </si>
  <si>
    <t>Механический аортальный клапан</t>
  </si>
  <si>
    <t xml:space="preserve">Перечень закупаемого расходного материала на 2019 год </t>
  </si>
  <si>
    <t>кол-во</t>
  </si>
  <si>
    <t>лот №1 расходный материал для проведения операций на открытом сердце комплект 1</t>
  </si>
  <si>
    <t>лот №2 расходный материал для проведения операций на открытом сердце комплект 2</t>
  </si>
  <si>
    <t>лот №3 расходный материал для проведения операций на открытом сердце комплект 3</t>
  </si>
  <si>
    <t>лот №4 расходный материал для проведения операций на открытом сердце комплект 4</t>
  </si>
  <si>
    <t>лот №5  расходный материал для проведения операций на открытом сердце комплект 5</t>
  </si>
  <si>
    <t>лот №6 расходный материал для проведения операций на открытом сердце комплект 6</t>
  </si>
  <si>
    <t>лот  №  7 расходный материал для проведения операций на открытом сердце комплект 7</t>
  </si>
  <si>
    <t>лот  №8расходный материал для проведения операций на открытом сердце комплект 8</t>
  </si>
  <si>
    <t>лот  №9 расходный материал для проведения операций на открытом сердце комплект 9</t>
  </si>
  <si>
    <t>лот  №10 расходный материал для проведения операций на открытом сердце комплект 10</t>
  </si>
  <si>
    <t>приложение № 1</t>
  </si>
  <si>
    <t>Антеградная канюля с дренажной линией (корня аорты)</t>
  </si>
  <si>
    <t>Устройство для хирургической абляции</t>
  </si>
  <si>
    <t>Зонд для хирургической абляции 10-S, 10 см</t>
  </si>
  <si>
    <t>Зонд для хирургической абляции</t>
  </si>
  <si>
    <t>Диагностический катетер</t>
  </si>
  <si>
    <t>Проводниковый катетер стерильный,</t>
  </si>
  <si>
    <t xml:space="preserve">Диагностический проводник </t>
  </si>
  <si>
    <t xml:space="preserve">Баллонный катетер  </t>
  </si>
  <si>
    <t>Интродьюсеры с шестилепестковым гемостатическим клапаном с рентгенконтрастным кончиком и без, с минипроводником и без, диаметром 4F, 5F, 6F, 7F, 8F, 9F, 10F, 11F и длиной 5.5, 11, 23, 35, 45, 65, 90 см в комплекте с иглой</t>
  </si>
  <si>
    <t>Трансрадиальный набор интродьюсера</t>
  </si>
  <si>
    <t>Лот № 12 расходный материал для проведения стентирования и коронарографии комплект 12</t>
  </si>
  <si>
    <t>лот  №11 расходный материал для проведения операций на открытом сердце комплект 11</t>
  </si>
  <si>
    <t>Аортальный клапан для транскатетерной установки (система с установкой)</t>
  </si>
  <si>
    <t xml:space="preserve">Система коронарных зотаролимус-элютирующих стентов </t>
  </si>
  <si>
    <t xml:space="preserve">Проводниковый катетер для проведения интервенционных процедур на коронарных артериях </t>
  </si>
  <si>
    <t xml:space="preserve">Проводник коронарный (проволочный)управляемый </t>
  </si>
  <si>
    <t>Шприц-медфлятор</t>
  </si>
  <si>
    <t>Баллонный катетер для коронарной ангиопластики низкого профиля</t>
  </si>
  <si>
    <t>Аспирационный катетер</t>
  </si>
  <si>
    <t>Диагностический проводник коронарный</t>
  </si>
  <si>
    <t xml:space="preserve">Аортальный клапан для транскатетерной установки (биопротез)  </t>
  </si>
  <si>
    <t xml:space="preserve">Система катетерной доставки </t>
  </si>
  <si>
    <t xml:space="preserve">Катетер для денервации (абляции) почечных артерий </t>
  </si>
  <si>
    <t>Проводниковый катетер</t>
  </si>
  <si>
    <t xml:space="preserve">Приспособление для загрузки клапана </t>
  </si>
  <si>
    <t>Лот № 13 расходный материал для проведения стентирования и коронарографии комплект 13</t>
  </si>
  <si>
    <t>итого</t>
  </si>
  <si>
    <t>Канюля для антеградной кардиоплегии с дренажной линией размером 12-16 Ga (5-9 Фр.),</t>
  </si>
  <si>
    <t>Канюля для перфузии коронарных артерий с угловым наконечником</t>
  </si>
  <si>
    <t>Одноступенчатая  венозная канюля, прямая  с коннектором 3/8</t>
  </si>
  <si>
    <t>Набор для кровяной кардиоплегии детей подростков</t>
  </si>
  <si>
    <t>Оксигенатор мембранный (половолоконный) педиатрический в комплекте с магистралями</t>
  </si>
  <si>
    <t xml:space="preserve">Одноступенчатая  венозная канюля, прямая детская </t>
  </si>
  <si>
    <t xml:space="preserve">Биологические протезы аортальные клапана </t>
  </si>
  <si>
    <t>Биполярный( устройство) для хирургической абляции</t>
  </si>
  <si>
    <t>Канюля двухступенчатая венозная с овальным  корпусом</t>
  </si>
  <si>
    <t>Опорное кольцо для аннулопластики</t>
  </si>
  <si>
    <t xml:space="preserve">Проволока стальная хирургическая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</si>
</sst>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58">
    <xf numFmtId="0" fontId="0" fillId="0" borderId="0" xfId="0"/>
    <xf numFmtId="164" fontId="4" fillId="2" borderId="2" xfId="0" applyNumberFormat="1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164" fontId="4" fillId="2" borderId="2" xfId="1" applyNumberFormat="1" applyFont="1" applyFill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/>
    <xf numFmtId="0" fontId="4" fillId="2" borderId="0" xfId="0" applyFont="1" applyFill="1"/>
    <xf numFmtId="0" fontId="4" fillId="2" borderId="2" xfId="0" applyFont="1" applyFill="1" applyBorder="1"/>
    <xf numFmtId="0" fontId="4" fillId="2" borderId="4" xfId="0" applyFont="1" applyFill="1" applyBorder="1" applyAlignment="1">
      <alignment horizontal="center"/>
    </xf>
    <xf numFmtId="0" fontId="5" fillId="2" borderId="1" xfId="0" applyFont="1" applyFill="1" applyBorder="1"/>
    <xf numFmtId="43" fontId="4" fillId="2" borderId="0" xfId="0" applyNumberFormat="1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4" fontId="4" fillId="2" borderId="0" xfId="0" applyNumberFormat="1" applyFont="1" applyFill="1"/>
    <xf numFmtId="43" fontId="5" fillId="2" borderId="0" xfId="0" applyNumberFormat="1" applyFont="1" applyFill="1"/>
    <xf numFmtId="164" fontId="5" fillId="2" borderId="1" xfId="0" applyNumberFormat="1" applyFont="1" applyFill="1" applyBorder="1" applyAlignment="1">
      <alignment horizontal="left" vertical="top" wrapText="1"/>
    </xf>
    <xf numFmtId="0" fontId="5" fillId="2" borderId="0" xfId="0" applyFont="1" applyFill="1"/>
    <xf numFmtId="0" fontId="4" fillId="2" borderId="0" xfId="0" applyFont="1" applyFill="1" applyAlignment="1">
      <alignment horizontal="left" vertical="top" wrapText="1"/>
    </xf>
    <xf numFmtId="2" fontId="4" fillId="2" borderId="0" xfId="0" applyNumberFormat="1" applyFont="1" applyFill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3" fontId="5" fillId="2" borderId="0" xfId="0" applyNumberFormat="1" applyFont="1" applyFill="1" applyAlignment="1">
      <alignment horizontal="left" vertical="top" wrapText="1"/>
    </xf>
    <xf numFmtId="165" fontId="4" fillId="2" borderId="1" xfId="1" applyNumberFormat="1" applyFont="1" applyFill="1" applyBorder="1" applyAlignment="1">
      <alignment horizontal="left" vertical="top" wrapText="1"/>
    </xf>
    <xf numFmtId="165" fontId="4" fillId="2" borderId="1" xfId="0" applyNumberFormat="1" applyFont="1" applyFill="1" applyBorder="1" applyAlignment="1">
      <alignment horizontal="left" vertical="top" wrapText="1"/>
    </xf>
    <xf numFmtId="165" fontId="4" fillId="2" borderId="1" xfId="1" applyNumberFormat="1" applyFont="1" applyFill="1" applyBorder="1" applyAlignment="1">
      <alignment horizontal="left" vertical="center" wrapText="1"/>
    </xf>
    <xf numFmtId="165" fontId="4" fillId="2" borderId="2" xfId="1" applyNumberFormat="1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top" wrapText="1"/>
    </xf>
    <xf numFmtId="3" fontId="4" fillId="2" borderId="3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</cellXfs>
  <cellStyles count="4">
    <cellStyle name="Обычный" xfId="0" builtinId="0"/>
    <cellStyle name="Обычный 2" xfId="2"/>
    <cellStyle name="Обычный 3 2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8"/>
  <sheetViews>
    <sheetView tabSelected="1" view="pageBreakPreview" topLeftCell="B1" zoomScale="60" zoomScaleNormal="80" workbookViewId="0">
      <selection activeCell="N16" sqref="N16"/>
    </sheetView>
  </sheetViews>
  <sheetFormatPr defaultRowHeight="15" x14ac:dyDescent="0.25"/>
  <cols>
    <col min="1" max="2" width="9.140625" style="12"/>
    <col min="3" max="3" width="28.7109375" style="12" customWidth="1"/>
    <col min="4" max="4" width="9.140625" style="12"/>
    <col min="5" max="5" width="35" style="23" customWidth="1"/>
    <col min="6" max="6" width="10" style="23" customWidth="1"/>
    <col min="7" max="7" width="9.7109375" style="23" customWidth="1"/>
    <col min="8" max="8" width="18.5703125" style="23" customWidth="1"/>
    <col min="9" max="9" width="26.7109375" style="23" customWidth="1"/>
    <col min="10" max="10" width="16.7109375" style="12" bestFit="1" customWidth="1"/>
    <col min="11" max="12" width="9.140625" style="12"/>
    <col min="13" max="13" width="8.5703125" style="12" customWidth="1"/>
    <col min="14" max="16384" width="9.140625" style="12"/>
  </cols>
  <sheetData>
    <row r="1" spans="2:9" x14ac:dyDescent="0.25">
      <c r="I1" s="7" t="s">
        <v>65</v>
      </c>
    </row>
    <row r="2" spans="2:9" x14ac:dyDescent="0.25">
      <c r="D2" s="54" t="s">
        <v>53</v>
      </c>
      <c r="E2" s="54"/>
      <c r="F2" s="54"/>
      <c r="G2" s="54"/>
      <c r="H2" s="54"/>
    </row>
    <row r="3" spans="2:9" x14ac:dyDescent="0.25">
      <c r="C3" s="7"/>
      <c r="D3" s="8"/>
      <c r="H3" s="24"/>
    </row>
    <row r="4" spans="2:9" ht="28.5" x14ac:dyDescent="0.25">
      <c r="B4" s="9" t="s">
        <v>0</v>
      </c>
      <c r="C4" s="9" t="s">
        <v>1</v>
      </c>
      <c r="D4" s="9" t="s">
        <v>2</v>
      </c>
      <c r="E4" s="25" t="s">
        <v>3</v>
      </c>
      <c r="F4" s="25" t="s">
        <v>4</v>
      </c>
      <c r="G4" s="25" t="s">
        <v>54</v>
      </c>
      <c r="H4" s="26" t="s">
        <v>35</v>
      </c>
      <c r="I4" s="26" t="s">
        <v>5</v>
      </c>
    </row>
    <row r="5" spans="2:9" ht="30" x14ac:dyDescent="0.25">
      <c r="B5" s="47">
        <v>1</v>
      </c>
      <c r="C5" s="53" t="s">
        <v>55</v>
      </c>
      <c r="D5" s="11">
        <v>1</v>
      </c>
      <c r="E5" s="27" t="s">
        <v>9</v>
      </c>
      <c r="F5" s="27" t="s">
        <v>8</v>
      </c>
      <c r="G5" s="27">
        <v>3</v>
      </c>
      <c r="H5" s="27">
        <v>230000</v>
      </c>
      <c r="I5" s="29">
        <f>G5*H5</f>
        <v>690000</v>
      </c>
    </row>
    <row r="6" spans="2:9" ht="30" x14ac:dyDescent="0.25">
      <c r="B6" s="48"/>
      <c r="C6" s="53"/>
      <c r="D6" s="11">
        <v>2</v>
      </c>
      <c r="E6" s="27" t="s">
        <v>10</v>
      </c>
      <c r="F6" s="27" t="s">
        <v>8</v>
      </c>
      <c r="G6" s="27">
        <v>9</v>
      </c>
      <c r="H6" s="27">
        <v>230000</v>
      </c>
      <c r="I6" s="29">
        <f t="shared" ref="I6:I7" si="0">G6*H6</f>
        <v>2070000</v>
      </c>
    </row>
    <row r="7" spans="2:9" ht="25.5" customHeight="1" x14ac:dyDescent="0.25">
      <c r="B7" s="49"/>
      <c r="C7" s="53"/>
      <c r="D7" s="11">
        <v>3</v>
      </c>
      <c r="E7" s="27" t="s">
        <v>43</v>
      </c>
      <c r="F7" s="27" t="s">
        <v>8</v>
      </c>
      <c r="G7" s="27">
        <v>4</v>
      </c>
      <c r="H7" s="27">
        <v>120000</v>
      </c>
      <c r="I7" s="29">
        <f t="shared" si="0"/>
        <v>480000</v>
      </c>
    </row>
    <row r="8" spans="2:9" ht="19.5" customHeight="1" x14ac:dyDescent="0.25">
      <c r="B8" s="14"/>
      <c r="C8" s="39"/>
      <c r="D8" s="11"/>
      <c r="E8" s="25" t="s">
        <v>7</v>
      </c>
      <c r="F8" s="27"/>
      <c r="G8" s="27"/>
      <c r="H8" s="27"/>
      <c r="I8" s="31">
        <f>SUM(I5:I7)</f>
        <v>3240000</v>
      </c>
    </row>
    <row r="9" spans="2:9" ht="30" customHeight="1" x14ac:dyDescent="0.25">
      <c r="B9" s="47">
        <v>2</v>
      </c>
      <c r="C9" s="55" t="s">
        <v>56</v>
      </c>
      <c r="D9" s="11">
        <v>1</v>
      </c>
      <c r="E9" s="27" t="s">
        <v>99</v>
      </c>
      <c r="F9" s="27" t="s">
        <v>8</v>
      </c>
      <c r="G9" s="27">
        <v>4</v>
      </c>
      <c r="H9" s="34">
        <v>540000</v>
      </c>
      <c r="I9" s="35">
        <f>G9*H9</f>
        <v>2160000</v>
      </c>
    </row>
    <row r="10" spans="2:9" x14ac:dyDescent="0.25">
      <c r="B10" s="48"/>
      <c r="C10" s="56"/>
      <c r="D10" s="11">
        <v>2</v>
      </c>
      <c r="E10" s="27" t="s">
        <v>11</v>
      </c>
      <c r="F10" s="27" t="s">
        <v>8</v>
      </c>
      <c r="G10" s="27">
        <v>4</v>
      </c>
      <c r="H10" s="34">
        <v>540000</v>
      </c>
      <c r="I10" s="35">
        <f t="shared" ref="I10:I20" si="1">G10*H10</f>
        <v>2160000</v>
      </c>
    </row>
    <row r="11" spans="2:9" x14ac:dyDescent="0.25">
      <c r="B11" s="48"/>
      <c r="C11" s="56"/>
      <c r="D11" s="11">
        <v>3</v>
      </c>
      <c r="E11" s="27" t="s">
        <v>52</v>
      </c>
      <c r="F11" s="27" t="s">
        <v>8</v>
      </c>
      <c r="G11" s="27">
        <v>2</v>
      </c>
      <c r="H11" s="34">
        <v>375000</v>
      </c>
      <c r="I11" s="35">
        <f t="shared" si="1"/>
        <v>750000</v>
      </c>
    </row>
    <row r="12" spans="2:9" x14ac:dyDescent="0.25">
      <c r="B12" s="48"/>
      <c r="C12" s="56"/>
      <c r="D12" s="11">
        <v>4</v>
      </c>
      <c r="E12" s="27" t="s">
        <v>12</v>
      </c>
      <c r="F12" s="27" t="s">
        <v>8</v>
      </c>
      <c r="G12" s="27">
        <v>2</v>
      </c>
      <c r="H12" s="34">
        <v>375000</v>
      </c>
      <c r="I12" s="35">
        <f t="shared" si="1"/>
        <v>750000</v>
      </c>
    </row>
    <row r="13" spans="2:9" ht="35.25" customHeight="1" x14ac:dyDescent="0.25">
      <c r="B13" s="48"/>
      <c r="C13" s="56"/>
      <c r="D13" s="11">
        <v>5</v>
      </c>
      <c r="E13" s="27" t="s">
        <v>13</v>
      </c>
      <c r="F13" s="27" t="s">
        <v>8</v>
      </c>
      <c r="G13" s="27">
        <v>5</v>
      </c>
      <c r="H13" s="34">
        <v>367705</v>
      </c>
      <c r="I13" s="35">
        <f t="shared" si="1"/>
        <v>1838525</v>
      </c>
    </row>
    <row r="14" spans="2:9" ht="30" x14ac:dyDescent="0.25">
      <c r="B14" s="48"/>
      <c r="C14" s="56"/>
      <c r="D14" s="11">
        <v>6</v>
      </c>
      <c r="E14" s="27" t="s">
        <v>37</v>
      </c>
      <c r="F14" s="27" t="s">
        <v>8</v>
      </c>
      <c r="G14" s="27">
        <v>4</v>
      </c>
      <c r="H14" s="34">
        <v>423238</v>
      </c>
      <c r="I14" s="35">
        <f t="shared" si="1"/>
        <v>1692952</v>
      </c>
    </row>
    <row r="15" spans="2:9" ht="30" x14ac:dyDescent="0.25">
      <c r="B15" s="48"/>
      <c r="C15" s="56"/>
      <c r="D15" s="11">
        <v>7</v>
      </c>
      <c r="E15" s="27" t="s">
        <v>100</v>
      </c>
      <c r="F15" s="27" t="s">
        <v>8</v>
      </c>
      <c r="G15" s="27">
        <v>4</v>
      </c>
      <c r="H15" s="34">
        <v>608455</v>
      </c>
      <c r="I15" s="35">
        <f t="shared" si="1"/>
        <v>2433820</v>
      </c>
    </row>
    <row r="16" spans="2:9" ht="30" x14ac:dyDescent="0.25">
      <c r="B16" s="48"/>
      <c r="C16" s="56"/>
      <c r="D16" s="11">
        <v>8</v>
      </c>
      <c r="E16" s="27" t="s">
        <v>36</v>
      </c>
      <c r="F16" s="27" t="s">
        <v>8</v>
      </c>
      <c r="G16" s="27">
        <v>1</v>
      </c>
      <c r="H16" s="34">
        <v>288793</v>
      </c>
      <c r="I16" s="35">
        <f t="shared" si="1"/>
        <v>288793</v>
      </c>
    </row>
    <row r="17" spans="2:10" ht="27" customHeight="1" x14ac:dyDescent="0.25">
      <c r="B17" s="48"/>
      <c r="C17" s="56"/>
      <c r="D17" s="11">
        <v>9</v>
      </c>
      <c r="E17" s="27" t="s">
        <v>14</v>
      </c>
      <c r="F17" s="27" t="s">
        <v>8</v>
      </c>
      <c r="G17" s="27">
        <v>6</v>
      </c>
      <c r="H17" s="34">
        <v>524000</v>
      </c>
      <c r="I17" s="35">
        <f t="shared" si="1"/>
        <v>3144000</v>
      </c>
    </row>
    <row r="18" spans="2:10" ht="75" x14ac:dyDescent="0.25">
      <c r="B18" s="48"/>
      <c r="C18" s="56"/>
      <c r="D18" s="11">
        <v>10</v>
      </c>
      <c r="E18" s="27" t="s">
        <v>15</v>
      </c>
      <c r="F18" s="27" t="s">
        <v>8</v>
      </c>
      <c r="G18" s="27">
        <v>4</v>
      </c>
      <c r="H18" s="34">
        <v>1048493</v>
      </c>
      <c r="I18" s="35">
        <f t="shared" si="1"/>
        <v>4193972</v>
      </c>
    </row>
    <row r="19" spans="2:10" ht="28.5" customHeight="1" x14ac:dyDescent="0.25">
      <c r="B19" s="48"/>
      <c r="C19" s="56"/>
      <c r="D19" s="11">
        <v>11</v>
      </c>
      <c r="E19" s="27" t="s">
        <v>16</v>
      </c>
      <c r="F19" s="27" t="s">
        <v>8</v>
      </c>
      <c r="G19" s="27">
        <v>200</v>
      </c>
      <c r="H19" s="34">
        <v>11610</v>
      </c>
      <c r="I19" s="35">
        <f t="shared" si="1"/>
        <v>2322000</v>
      </c>
    </row>
    <row r="20" spans="2:10" ht="23.25" customHeight="1" x14ac:dyDescent="0.25">
      <c r="B20" s="48"/>
      <c r="C20" s="56"/>
      <c r="D20" s="11">
        <v>12</v>
      </c>
      <c r="E20" s="27" t="s">
        <v>17</v>
      </c>
      <c r="F20" s="27" t="s">
        <v>8</v>
      </c>
      <c r="G20" s="27">
        <v>200</v>
      </c>
      <c r="H20" s="36">
        <v>15087</v>
      </c>
      <c r="I20" s="35">
        <f t="shared" si="1"/>
        <v>3017400</v>
      </c>
    </row>
    <row r="21" spans="2:10" ht="15" customHeight="1" x14ac:dyDescent="0.25">
      <c r="B21" s="49"/>
      <c r="C21" s="57"/>
      <c r="D21" s="11"/>
      <c r="E21" s="25" t="s">
        <v>7</v>
      </c>
      <c r="F21" s="27"/>
      <c r="G21" s="28"/>
      <c r="H21" s="37"/>
      <c r="I21" s="38">
        <f>SUM(I9:I20)</f>
        <v>24751462</v>
      </c>
    </row>
    <row r="22" spans="2:10" ht="47.25" customHeight="1" x14ac:dyDescent="0.25">
      <c r="B22" s="47">
        <v>3</v>
      </c>
      <c r="C22" s="55" t="s">
        <v>57</v>
      </c>
      <c r="D22" s="10">
        <v>1</v>
      </c>
      <c r="E22" s="27" t="s">
        <v>18</v>
      </c>
      <c r="F22" s="27" t="s">
        <v>6</v>
      </c>
      <c r="G22" s="27">
        <v>150</v>
      </c>
      <c r="H22" s="27">
        <v>155043</v>
      </c>
      <c r="I22" s="27">
        <f>G22*H22</f>
        <v>23256450</v>
      </c>
      <c r="J22" s="16"/>
    </row>
    <row r="23" spans="2:10" ht="45" x14ac:dyDescent="0.25">
      <c r="B23" s="48"/>
      <c r="C23" s="56"/>
      <c r="D23" s="10">
        <v>2</v>
      </c>
      <c r="E23" s="27" t="s">
        <v>38</v>
      </c>
      <c r="F23" s="27" t="s">
        <v>6</v>
      </c>
      <c r="G23" s="27">
        <v>8</v>
      </c>
      <c r="H23" s="27">
        <v>384023</v>
      </c>
      <c r="I23" s="27">
        <f t="shared" ref="I23:I34" si="2">G23*H23</f>
        <v>3072184</v>
      </c>
    </row>
    <row r="24" spans="2:10" ht="30" x14ac:dyDescent="0.25">
      <c r="B24" s="48"/>
      <c r="C24" s="56"/>
      <c r="D24" s="10">
        <v>3</v>
      </c>
      <c r="E24" s="27" t="s">
        <v>19</v>
      </c>
      <c r="F24" s="27" t="s">
        <v>6</v>
      </c>
      <c r="G24" s="27">
        <v>80</v>
      </c>
      <c r="H24" s="27">
        <v>47508</v>
      </c>
      <c r="I24" s="27">
        <f t="shared" si="2"/>
        <v>3800640</v>
      </c>
    </row>
    <row r="25" spans="2:10" x14ac:dyDescent="0.25">
      <c r="B25" s="48"/>
      <c r="C25" s="56"/>
      <c r="D25" s="17">
        <v>4</v>
      </c>
      <c r="E25" s="27" t="s">
        <v>20</v>
      </c>
      <c r="F25" s="27" t="s">
        <v>6</v>
      </c>
      <c r="G25" s="27">
        <v>10</v>
      </c>
      <c r="H25" s="27">
        <v>79394</v>
      </c>
      <c r="I25" s="27">
        <f t="shared" si="2"/>
        <v>793940</v>
      </c>
    </row>
    <row r="26" spans="2:10" ht="30" x14ac:dyDescent="0.25">
      <c r="B26" s="48"/>
      <c r="C26" s="56"/>
      <c r="D26" s="11">
        <v>5</v>
      </c>
      <c r="E26" s="27" t="s">
        <v>21</v>
      </c>
      <c r="F26" s="27" t="s">
        <v>6</v>
      </c>
      <c r="G26" s="27">
        <v>20</v>
      </c>
      <c r="H26" s="27">
        <v>18630</v>
      </c>
      <c r="I26" s="27">
        <f t="shared" si="2"/>
        <v>372600</v>
      </c>
    </row>
    <row r="27" spans="2:10" ht="30" x14ac:dyDescent="0.25">
      <c r="B27" s="48"/>
      <c r="C27" s="56"/>
      <c r="D27" s="11">
        <v>6</v>
      </c>
      <c r="E27" s="23" t="s">
        <v>94</v>
      </c>
      <c r="F27" s="27" t="s">
        <v>6</v>
      </c>
      <c r="G27" s="27">
        <v>20</v>
      </c>
      <c r="H27" s="27">
        <v>10165</v>
      </c>
      <c r="I27" s="27">
        <f t="shared" si="2"/>
        <v>203300</v>
      </c>
    </row>
    <row r="28" spans="2:10" ht="45" x14ac:dyDescent="0.25">
      <c r="B28" s="48"/>
      <c r="C28" s="56"/>
      <c r="D28" s="11">
        <v>7</v>
      </c>
      <c r="E28" s="27" t="s">
        <v>93</v>
      </c>
      <c r="F28" s="27" t="s">
        <v>8</v>
      </c>
      <c r="G28" s="27">
        <v>40</v>
      </c>
      <c r="H28" s="27">
        <v>14659</v>
      </c>
      <c r="I28" s="27">
        <f t="shared" si="2"/>
        <v>586360</v>
      </c>
    </row>
    <row r="29" spans="2:10" ht="30" x14ac:dyDescent="0.25">
      <c r="B29" s="48"/>
      <c r="C29" s="56"/>
      <c r="D29" s="11">
        <v>8</v>
      </c>
      <c r="E29" s="27" t="s">
        <v>101</v>
      </c>
      <c r="F29" s="27" t="s">
        <v>6</v>
      </c>
      <c r="G29" s="27">
        <v>40</v>
      </c>
      <c r="H29" s="27">
        <v>14488</v>
      </c>
      <c r="I29" s="27">
        <f t="shared" si="2"/>
        <v>579520</v>
      </c>
    </row>
    <row r="30" spans="2:10" ht="35.25" customHeight="1" x14ac:dyDescent="0.25">
      <c r="B30" s="48"/>
      <c r="C30" s="56"/>
      <c r="D30" s="11">
        <v>9</v>
      </c>
      <c r="E30" s="27" t="s">
        <v>22</v>
      </c>
      <c r="F30" s="27" t="s">
        <v>6</v>
      </c>
      <c r="G30" s="27">
        <v>30</v>
      </c>
      <c r="H30" s="27">
        <v>10914</v>
      </c>
      <c r="I30" s="27">
        <f t="shared" si="2"/>
        <v>327420</v>
      </c>
    </row>
    <row r="31" spans="2:10" ht="35.25" customHeight="1" x14ac:dyDescent="0.25">
      <c r="B31" s="48"/>
      <c r="C31" s="56"/>
      <c r="D31" s="11">
        <v>10</v>
      </c>
      <c r="E31" s="27" t="s">
        <v>47</v>
      </c>
      <c r="F31" s="27" t="s">
        <v>8</v>
      </c>
      <c r="G31" s="27">
        <v>20</v>
      </c>
      <c r="H31" s="27">
        <v>5339</v>
      </c>
      <c r="I31" s="27">
        <f t="shared" si="2"/>
        <v>106780</v>
      </c>
    </row>
    <row r="32" spans="2:10" ht="35.25" customHeight="1" x14ac:dyDescent="0.25">
      <c r="B32" s="48"/>
      <c r="C32" s="56"/>
      <c r="D32" s="11">
        <v>11</v>
      </c>
      <c r="E32" s="27" t="s">
        <v>95</v>
      </c>
      <c r="F32" s="27" t="s">
        <v>8</v>
      </c>
      <c r="G32" s="27">
        <v>15</v>
      </c>
      <c r="H32" s="27">
        <v>14445</v>
      </c>
      <c r="I32" s="27">
        <f t="shared" si="2"/>
        <v>216675</v>
      </c>
    </row>
    <row r="33" spans="2:9" ht="35.25" customHeight="1" x14ac:dyDescent="0.25">
      <c r="B33" s="48"/>
      <c r="C33" s="56"/>
      <c r="D33" s="11">
        <v>12</v>
      </c>
      <c r="E33" s="27" t="s">
        <v>45</v>
      </c>
      <c r="F33" s="27" t="s">
        <v>8</v>
      </c>
      <c r="G33" s="27">
        <v>20</v>
      </c>
      <c r="H33" s="27">
        <v>4366</v>
      </c>
      <c r="I33" s="27">
        <f t="shared" si="2"/>
        <v>87320</v>
      </c>
    </row>
    <row r="34" spans="2:9" ht="75" x14ac:dyDescent="0.25">
      <c r="B34" s="48"/>
      <c r="C34" s="56"/>
      <c r="D34" s="11">
        <v>13</v>
      </c>
      <c r="E34" s="27" t="s">
        <v>39</v>
      </c>
      <c r="F34" s="27" t="s">
        <v>6</v>
      </c>
      <c r="G34" s="27">
        <v>15</v>
      </c>
      <c r="H34" s="27">
        <v>51179</v>
      </c>
      <c r="I34" s="27">
        <f t="shared" si="2"/>
        <v>767685</v>
      </c>
    </row>
    <row r="35" spans="2:9" x14ac:dyDescent="0.25">
      <c r="B35" s="48"/>
      <c r="C35" s="56"/>
      <c r="D35" s="11"/>
      <c r="E35" s="25" t="s">
        <v>7</v>
      </c>
      <c r="F35" s="27"/>
      <c r="G35" s="28"/>
      <c r="H35" s="28"/>
      <c r="I35" s="31">
        <f>SUM(I22:I34)</f>
        <v>34170874</v>
      </c>
    </row>
    <row r="36" spans="2:9" ht="0.75" customHeight="1" x14ac:dyDescent="0.25">
      <c r="B36" s="48"/>
      <c r="C36" s="56"/>
      <c r="D36" s="11"/>
      <c r="E36" s="27"/>
      <c r="F36" s="27"/>
      <c r="G36" s="28"/>
      <c r="H36" s="28"/>
      <c r="I36" s="27"/>
    </row>
    <row r="37" spans="2:9" hidden="1" x14ac:dyDescent="0.25">
      <c r="B37" s="48"/>
      <c r="C37" s="56"/>
      <c r="D37" s="11"/>
      <c r="E37" s="27"/>
      <c r="F37" s="27"/>
      <c r="G37" s="28"/>
      <c r="H37" s="28"/>
      <c r="I37" s="27"/>
    </row>
    <row r="38" spans="2:9" hidden="1" x14ac:dyDescent="0.25">
      <c r="B38" s="48"/>
      <c r="C38" s="56"/>
      <c r="D38" s="11"/>
      <c r="E38" s="27"/>
      <c r="F38" s="27"/>
      <c r="G38" s="28"/>
      <c r="H38" s="28"/>
      <c r="I38" s="27"/>
    </row>
    <row r="39" spans="2:9" hidden="1" x14ac:dyDescent="0.25">
      <c r="B39" s="48"/>
      <c r="C39" s="56"/>
      <c r="D39" s="11"/>
      <c r="E39" s="27"/>
      <c r="F39" s="27"/>
      <c r="G39" s="28"/>
      <c r="H39" s="28"/>
      <c r="I39" s="27"/>
    </row>
    <row r="40" spans="2:9" hidden="1" x14ac:dyDescent="0.25">
      <c r="B40" s="48"/>
      <c r="C40" s="56"/>
      <c r="D40" s="11"/>
      <c r="I40" s="27"/>
    </row>
    <row r="41" spans="2:9" ht="15" hidden="1" customHeight="1" x14ac:dyDescent="0.25">
      <c r="B41" s="48"/>
      <c r="C41" s="56"/>
      <c r="D41" s="11"/>
      <c r="E41" s="27"/>
      <c r="F41" s="27"/>
      <c r="G41" s="28"/>
      <c r="H41" s="28"/>
      <c r="I41" s="27"/>
    </row>
    <row r="42" spans="2:9" ht="15" hidden="1" customHeight="1" x14ac:dyDescent="0.25">
      <c r="B42" s="48"/>
      <c r="C42" s="56"/>
      <c r="D42" s="11"/>
      <c r="E42" s="27"/>
      <c r="F42" s="27"/>
      <c r="G42" s="28"/>
      <c r="H42" s="28"/>
      <c r="I42" s="27"/>
    </row>
    <row r="43" spans="2:9" ht="15" hidden="1" customHeight="1" x14ac:dyDescent="0.25">
      <c r="B43" s="48"/>
      <c r="C43" s="56"/>
      <c r="D43" s="11"/>
      <c r="E43" s="27"/>
      <c r="F43" s="27"/>
      <c r="G43" s="28"/>
      <c r="H43" s="28"/>
      <c r="I43" s="27"/>
    </row>
    <row r="44" spans="2:9" ht="15" hidden="1" customHeight="1" x14ac:dyDescent="0.25">
      <c r="B44" s="49"/>
      <c r="C44" s="57"/>
      <c r="D44" s="11"/>
      <c r="E44" s="27"/>
      <c r="F44" s="27"/>
      <c r="G44" s="28"/>
      <c r="H44" s="28"/>
      <c r="I44" s="27"/>
    </row>
    <row r="45" spans="2:9" ht="60.75" customHeight="1" x14ac:dyDescent="0.25">
      <c r="B45" s="47">
        <v>4</v>
      </c>
      <c r="C45" s="50" t="s">
        <v>58</v>
      </c>
      <c r="D45" s="18">
        <v>1</v>
      </c>
      <c r="E45" s="27" t="s">
        <v>48</v>
      </c>
      <c r="F45" s="27" t="s">
        <v>6</v>
      </c>
      <c r="G45" s="28">
        <v>35</v>
      </c>
      <c r="H45" s="28">
        <v>177500</v>
      </c>
      <c r="I45" s="27">
        <f>G45*H45</f>
        <v>6212500</v>
      </c>
    </row>
    <row r="46" spans="2:9" ht="52.5" customHeight="1" x14ac:dyDescent="0.25">
      <c r="B46" s="48"/>
      <c r="C46" s="51"/>
      <c r="D46" s="18">
        <v>2</v>
      </c>
      <c r="E46" s="27" t="s">
        <v>49</v>
      </c>
      <c r="F46" s="27" t="s">
        <v>6</v>
      </c>
      <c r="G46" s="28">
        <v>20</v>
      </c>
      <c r="H46" s="28">
        <v>51630</v>
      </c>
      <c r="I46" s="27">
        <f>G46*H46</f>
        <v>1032600</v>
      </c>
    </row>
    <row r="47" spans="2:9" ht="14.25" customHeight="1" x14ac:dyDescent="0.25">
      <c r="B47" s="49"/>
      <c r="C47" s="52"/>
      <c r="D47" s="18"/>
      <c r="E47" s="25" t="s">
        <v>7</v>
      </c>
      <c r="F47" s="27"/>
      <c r="G47" s="28"/>
      <c r="H47" s="28"/>
      <c r="I47" s="31">
        <f>SUM(I45:I46)</f>
        <v>7245100</v>
      </c>
    </row>
    <row r="48" spans="2:9" ht="60" customHeight="1" x14ac:dyDescent="0.25">
      <c r="B48" s="47">
        <v>5</v>
      </c>
      <c r="C48" s="50" t="s">
        <v>59</v>
      </c>
      <c r="D48" s="18">
        <v>1</v>
      </c>
      <c r="E48" s="27" t="s">
        <v>24</v>
      </c>
      <c r="F48" s="27" t="s">
        <v>6</v>
      </c>
      <c r="G48" s="27">
        <v>5</v>
      </c>
      <c r="H48" s="27">
        <v>558000</v>
      </c>
      <c r="I48" s="27">
        <f>G48*H48</f>
        <v>2790000</v>
      </c>
    </row>
    <row r="49" spans="2:10" x14ac:dyDescent="0.25">
      <c r="B49" s="49"/>
      <c r="C49" s="52"/>
      <c r="D49" s="18"/>
      <c r="E49" s="25" t="s">
        <v>7</v>
      </c>
      <c r="F49" s="27"/>
      <c r="G49" s="27"/>
      <c r="H49" s="27"/>
      <c r="I49" s="31">
        <f>SUM(I48)</f>
        <v>2790000</v>
      </c>
    </row>
    <row r="50" spans="2:10" ht="30" customHeight="1" x14ac:dyDescent="0.25">
      <c r="B50" s="47">
        <v>6</v>
      </c>
      <c r="C50" s="50" t="s">
        <v>60</v>
      </c>
      <c r="D50" s="18">
        <v>1</v>
      </c>
      <c r="E50" s="27" t="s">
        <v>96</v>
      </c>
      <c r="F50" s="27" t="s">
        <v>6</v>
      </c>
      <c r="G50" s="27">
        <v>20</v>
      </c>
      <c r="H50" s="27">
        <v>57190</v>
      </c>
      <c r="I50" s="27">
        <f>G50*H50</f>
        <v>1143800</v>
      </c>
    </row>
    <row r="51" spans="2:10" ht="52.5" customHeight="1" x14ac:dyDescent="0.25">
      <c r="B51" s="48"/>
      <c r="C51" s="51"/>
      <c r="D51" s="18">
        <v>2</v>
      </c>
      <c r="E51" s="27" t="s">
        <v>25</v>
      </c>
      <c r="F51" s="27" t="s">
        <v>6</v>
      </c>
      <c r="G51" s="27">
        <v>3</v>
      </c>
      <c r="H51" s="27">
        <v>1021250</v>
      </c>
      <c r="I51" s="27">
        <f t="shared" ref="I51:I59" si="3">G51*H51</f>
        <v>3063750</v>
      </c>
    </row>
    <row r="52" spans="2:10" ht="40.5" customHeight="1" x14ac:dyDescent="0.25">
      <c r="B52" s="48"/>
      <c r="C52" s="51"/>
      <c r="D52" s="18">
        <v>3</v>
      </c>
      <c r="E52" s="27" t="s">
        <v>26</v>
      </c>
      <c r="F52" s="27" t="s">
        <v>6</v>
      </c>
      <c r="G52" s="27">
        <v>60</v>
      </c>
      <c r="H52" s="27">
        <v>56700</v>
      </c>
      <c r="I52" s="27">
        <f t="shared" si="3"/>
        <v>3402000</v>
      </c>
    </row>
    <row r="53" spans="2:10" ht="29.25" customHeight="1" x14ac:dyDescent="0.25">
      <c r="B53" s="48"/>
      <c r="C53" s="51"/>
      <c r="D53" s="11">
        <v>4</v>
      </c>
      <c r="E53" s="27" t="s">
        <v>27</v>
      </c>
      <c r="F53" s="27" t="s">
        <v>8</v>
      </c>
      <c r="G53" s="27">
        <v>300</v>
      </c>
      <c r="H53" s="27">
        <v>11890</v>
      </c>
      <c r="I53" s="27">
        <f t="shared" si="3"/>
        <v>3567000</v>
      </c>
    </row>
    <row r="54" spans="2:10" ht="30" customHeight="1" x14ac:dyDescent="0.25">
      <c r="B54" s="48"/>
      <c r="C54" s="51"/>
      <c r="D54" s="11">
        <v>5</v>
      </c>
      <c r="E54" s="27" t="s">
        <v>28</v>
      </c>
      <c r="F54" s="27" t="s">
        <v>8</v>
      </c>
      <c r="G54" s="27">
        <v>12</v>
      </c>
      <c r="H54" s="27">
        <v>48600</v>
      </c>
      <c r="I54" s="27">
        <f t="shared" si="3"/>
        <v>583200</v>
      </c>
    </row>
    <row r="55" spans="2:10" ht="30.75" customHeight="1" x14ac:dyDescent="0.25">
      <c r="B55" s="48"/>
      <c r="C55" s="51"/>
      <c r="D55" s="11">
        <v>6</v>
      </c>
      <c r="E55" s="27" t="s">
        <v>29</v>
      </c>
      <c r="F55" s="27" t="s">
        <v>8</v>
      </c>
      <c r="G55" s="27">
        <v>12</v>
      </c>
      <c r="H55" s="27">
        <v>11550</v>
      </c>
      <c r="I55" s="27">
        <f t="shared" si="3"/>
        <v>138600</v>
      </c>
      <c r="J55" s="19"/>
    </row>
    <row r="56" spans="2:10" ht="30.75" customHeight="1" x14ac:dyDescent="0.25">
      <c r="B56" s="48"/>
      <c r="C56" s="51"/>
      <c r="D56" s="11">
        <v>7</v>
      </c>
      <c r="E56" s="27" t="s">
        <v>30</v>
      </c>
      <c r="F56" s="27" t="s">
        <v>8</v>
      </c>
      <c r="G56" s="27">
        <v>150</v>
      </c>
      <c r="H56" s="27">
        <v>13320</v>
      </c>
      <c r="I56" s="27">
        <f t="shared" si="3"/>
        <v>1998000</v>
      </c>
    </row>
    <row r="57" spans="2:10" ht="30.75" customHeight="1" x14ac:dyDescent="0.25">
      <c r="B57" s="48"/>
      <c r="C57" s="51"/>
      <c r="D57" s="11">
        <v>8</v>
      </c>
      <c r="E57" s="27" t="s">
        <v>44</v>
      </c>
      <c r="F57" s="27" t="s">
        <v>8</v>
      </c>
      <c r="G57" s="27">
        <v>4</v>
      </c>
      <c r="H57" s="27">
        <v>48600</v>
      </c>
      <c r="I57" s="27">
        <f t="shared" si="3"/>
        <v>194400</v>
      </c>
    </row>
    <row r="58" spans="2:10" ht="30.75" customHeight="1" x14ac:dyDescent="0.25">
      <c r="B58" s="48"/>
      <c r="C58" s="51"/>
      <c r="D58" s="11"/>
      <c r="E58" s="27" t="s">
        <v>50</v>
      </c>
      <c r="F58" s="27" t="s">
        <v>51</v>
      </c>
      <c r="G58" s="27">
        <v>30</v>
      </c>
      <c r="H58" s="27">
        <v>222750</v>
      </c>
      <c r="I58" s="27">
        <f t="shared" si="3"/>
        <v>6682500</v>
      </c>
    </row>
    <row r="59" spans="2:10" ht="34.5" customHeight="1" x14ac:dyDescent="0.25">
      <c r="B59" s="48"/>
      <c r="C59" s="51"/>
      <c r="D59" s="11">
        <v>8</v>
      </c>
      <c r="E59" s="27" t="s">
        <v>66</v>
      </c>
      <c r="F59" s="27" t="s">
        <v>8</v>
      </c>
      <c r="G59" s="27">
        <v>300</v>
      </c>
      <c r="H59" s="27">
        <v>10460</v>
      </c>
      <c r="I59" s="27">
        <f t="shared" si="3"/>
        <v>3138000</v>
      </c>
    </row>
    <row r="60" spans="2:10" ht="15" customHeight="1" x14ac:dyDescent="0.25">
      <c r="B60" s="49"/>
      <c r="C60" s="52"/>
      <c r="D60" s="11"/>
      <c r="E60" s="25" t="s">
        <v>7</v>
      </c>
      <c r="F60" s="27"/>
      <c r="G60" s="27"/>
      <c r="H60" s="27"/>
      <c r="I60" s="31">
        <f>SUM(I50:I59)</f>
        <v>23911250</v>
      </c>
    </row>
    <row r="61" spans="2:10" ht="60" customHeight="1" x14ac:dyDescent="0.25">
      <c r="B61" s="47">
        <v>7</v>
      </c>
      <c r="C61" s="50" t="s">
        <v>61</v>
      </c>
      <c r="D61" s="11">
        <v>1</v>
      </c>
      <c r="E61" s="27" t="s">
        <v>23</v>
      </c>
      <c r="F61" s="27" t="s">
        <v>8</v>
      </c>
      <c r="G61" s="27">
        <v>70</v>
      </c>
      <c r="H61" s="27">
        <v>170000</v>
      </c>
      <c r="I61" s="27">
        <f>G61*H61</f>
        <v>11900000</v>
      </c>
    </row>
    <row r="62" spans="2:10" x14ac:dyDescent="0.25">
      <c r="B62" s="49"/>
      <c r="C62" s="52"/>
      <c r="D62" s="11"/>
      <c r="E62" s="25" t="s">
        <v>7</v>
      </c>
      <c r="F62" s="27"/>
      <c r="G62" s="28"/>
      <c r="H62" s="28"/>
      <c r="I62" s="31">
        <f>SUM(I61)</f>
        <v>11900000</v>
      </c>
    </row>
    <row r="63" spans="2:10" ht="42" customHeight="1" x14ac:dyDescent="0.25">
      <c r="B63" s="47">
        <v>8</v>
      </c>
      <c r="C63" s="50" t="s">
        <v>62</v>
      </c>
      <c r="D63" s="11">
        <v>1</v>
      </c>
      <c r="E63" s="27" t="s">
        <v>31</v>
      </c>
      <c r="F63" s="27" t="s">
        <v>8</v>
      </c>
      <c r="G63" s="27">
        <v>350</v>
      </c>
      <c r="H63" s="27">
        <v>5800</v>
      </c>
      <c r="I63" s="27">
        <f>G63*H63</f>
        <v>2030000</v>
      </c>
    </row>
    <row r="64" spans="2:10" ht="47.25" customHeight="1" x14ac:dyDescent="0.25">
      <c r="B64" s="48"/>
      <c r="C64" s="51"/>
      <c r="D64" s="11">
        <v>2</v>
      </c>
      <c r="E64" s="27" t="s">
        <v>103</v>
      </c>
      <c r="F64" s="27" t="s">
        <v>8</v>
      </c>
      <c r="G64" s="27">
        <v>332</v>
      </c>
      <c r="H64" s="27">
        <v>7400</v>
      </c>
      <c r="I64" s="27">
        <f>G64*H64</f>
        <v>2456800</v>
      </c>
    </row>
    <row r="65" spans="2:9" ht="21.75" customHeight="1" x14ac:dyDescent="0.25">
      <c r="B65" s="49"/>
      <c r="C65" s="52"/>
      <c r="D65" s="11"/>
      <c r="E65" s="25" t="s">
        <v>7</v>
      </c>
      <c r="F65" s="27"/>
      <c r="G65" s="27"/>
      <c r="H65" s="27"/>
      <c r="I65" s="31">
        <f>SUM(I63:I64)</f>
        <v>4486800</v>
      </c>
    </row>
    <row r="66" spans="2:9" ht="60" customHeight="1" x14ac:dyDescent="0.25">
      <c r="B66" s="47">
        <v>9</v>
      </c>
      <c r="C66" s="50" t="s">
        <v>63</v>
      </c>
      <c r="D66" s="11">
        <v>1</v>
      </c>
      <c r="E66" s="27" t="s">
        <v>97</v>
      </c>
      <c r="F66" s="27" t="s">
        <v>8</v>
      </c>
      <c r="G66" s="27">
        <v>30</v>
      </c>
      <c r="H66" s="27">
        <v>225400</v>
      </c>
      <c r="I66" s="27">
        <f>G66*H66</f>
        <v>6762000</v>
      </c>
    </row>
    <row r="67" spans="2:9" ht="30" x14ac:dyDescent="0.25">
      <c r="B67" s="48"/>
      <c r="C67" s="51"/>
      <c r="D67" s="11">
        <v>2</v>
      </c>
      <c r="E67" s="27" t="s">
        <v>32</v>
      </c>
      <c r="F67" s="27" t="s">
        <v>8</v>
      </c>
      <c r="G67" s="27">
        <v>30</v>
      </c>
      <c r="H67" s="27">
        <v>55169</v>
      </c>
      <c r="I67" s="27">
        <f t="shared" ref="I67:I75" si="4">G67*H67</f>
        <v>1655070</v>
      </c>
    </row>
    <row r="68" spans="2:9" ht="45" x14ac:dyDescent="0.25">
      <c r="B68" s="48"/>
      <c r="C68" s="51"/>
      <c r="D68" s="11">
        <v>3</v>
      </c>
      <c r="E68" s="27" t="s">
        <v>40</v>
      </c>
      <c r="F68" s="27" t="s">
        <v>8</v>
      </c>
      <c r="G68" s="27">
        <v>20</v>
      </c>
      <c r="H68" s="27">
        <v>29900</v>
      </c>
      <c r="I68" s="27">
        <f t="shared" si="4"/>
        <v>598000</v>
      </c>
    </row>
    <row r="69" spans="2:9" ht="45" x14ac:dyDescent="0.25">
      <c r="B69" s="48"/>
      <c r="C69" s="51"/>
      <c r="D69" s="11">
        <v>4</v>
      </c>
      <c r="E69" s="27" t="s">
        <v>41</v>
      </c>
      <c r="F69" s="27" t="s">
        <v>8</v>
      </c>
      <c r="G69" s="27">
        <v>20</v>
      </c>
      <c r="H69" s="27">
        <v>27178</v>
      </c>
      <c r="I69" s="27">
        <f t="shared" si="4"/>
        <v>543560</v>
      </c>
    </row>
    <row r="70" spans="2:9" ht="30" x14ac:dyDescent="0.25">
      <c r="B70" s="48"/>
      <c r="C70" s="51"/>
      <c r="D70" s="11">
        <v>5</v>
      </c>
      <c r="E70" s="27" t="s">
        <v>33</v>
      </c>
      <c r="F70" s="27" t="s">
        <v>8</v>
      </c>
      <c r="G70" s="27">
        <v>20</v>
      </c>
      <c r="H70" s="27">
        <v>14659</v>
      </c>
      <c r="I70" s="27">
        <f t="shared" si="4"/>
        <v>293180</v>
      </c>
    </row>
    <row r="71" spans="2:9" ht="60" x14ac:dyDescent="0.25">
      <c r="B71" s="48"/>
      <c r="C71" s="51"/>
      <c r="D71" s="11">
        <v>6</v>
      </c>
      <c r="E71" s="27" t="s">
        <v>34</v>
      </c>
      <c r="F71" s="27" t="s">
        <v>8</v>
      </c>
      <c r="G71" s="27">
        <v>15</v>
      </c>
      <c r="H71" s="27">
        <v>36872</v>
      </c>
      <c r="I71" s="27">
        <f t="shared" si="4"/>
        <v>553080</v>
      </c>
    </row>
    <row r="72" spans="2:9" ht="30" x14ac:dyDescent="0.25">
      <c r="B72" s="48"/>
      <c r="C72" s="51"/>
      <c r="D72" s="11">
        <v>7</v>
      </c>
      <c r="E72" s="27" t="s">
        <v>98</v>
      </c>
      <c r="F72" s="27" t="s">
        <v>8</v>
      </c>
      <c r="G72" s="27">
        <v>30</v>
      </c>
      <c r="H72" s="27">
        <v>34240</v>
      </c>
      <c r="I72" s="27">
        <f t="shared" si="4"/>
        <v>1027200</v>
      </c>
    </row>
    <row r="73" spans="2:9" ht="30" x14ac:dyDescent="0.25">
      <c r="B73" s="48"/>
      <c r="C73" s="51"/>
      <c r="D73" s="11">
        <v>8</v>
      </c>
      <c r="E73" s="27" t="s">
        <v>22</v>
      </c>
      <c r="F73" s="27" t="s">
        <v>8</v>
      </c>
      <c r="G73" s="27">
        <v>30</v>
      </c>
      <c r="H73" s="27">
        <v>11235</v>
      </c>
      <c r="I73" s="27">
        <f t="shared" si="4"/>
        <v>337050</v>
      </c>
    </row>
    <row r="74" spans="2:9" ht="60" customHeight="1" x14ac:dyDescent="0.25">
      <c r="B74" s="48"/>
      <c r="C74" s="51"/>
      <c r="D74" s="11">
        <v>9</v>
      </c>
      <c r="E74" s="27" t="s">
        <v>46</v>
      </c>
      <c r="F74" s="27" t="s">
        <v>8</v>
      </c>
      <c r="G74" s="27">
        <v>10</v>
      </c>
      <c r="H74" s="27">
        <v>27713</v>
      </c>
      <c r="I74" s="27">
        <f t="shared" si="4"/>
        <v>277130</v>
      </c>
    </row>
    <row r="75" spans="2:9" ht="36" customHeight="1" x14ac:dyDescent="0.25">
      <c r="B75" s="48"/>
      <c r="C75" s="51"/>
      <c r="D75" s="11">
        <v>10</v>
      </c>
      <c r="E75" s="27" t="s">
        <v>42</v>
      </c>
      <c r="F75" s="27" t="s">
        <v>8</v>
      </c>
      <c r="G75" s="27">
        <v>10</v>
      </c>
      <c r="H75" s="27">
        <v>155685</v>
      </c>
      <c r="I75" s="27">
        <f t="shared" si="4"/>
        <v>1556850</v>
      </c>
    </row>
    <row r="76" spans="2:9" x14ac:dyDescent="0.25">
      <c r="B76" s="11"/>
      <c r="C76" s="11"/>
      <c r="D76" s="11"/>
      <c r="E76" s="25" t="s">
        <v>7</v>
      </c>
      <c r="F76" s="27"/>
      <c r="G76" s="27"/>
      <c r="H76" s="27"/>
      <c r="I76" s="31">
        <f>SUM(I66:I75)</f>
        <v>13603120</v>
      </c>
    </row>
    <row r="77" spans="2:9" ht="37.5" customHeight="1" x14ac:dyDescent="0.25">
      <c r="B77" s="47">
        <v>10</v>
      </c>
      <c r="C77" s="50" t="s">
        <v>64</v>
      </c>
      <c r="D77" s="11">
        <v>1</v>
      </c>
      <c r="E77" s="27" t="s">
        <v>9</v>
      </c>
      <c r="F77" s="27" t="s">
        <v>8</v>
      </c>
      <c r="G77" s="28">
        <v>4</v>
      </c>
      <c r="H77" s="32">
        <v>363780</v>
      </c>
      <c r="I77" s="29">
        <f>G77*H77</f>
        <v>1455120</v>
      </c>
    </row>
    <row r="78" spans="2:9" ht="32.25" customHeight="1" x14ac:dyDescent="0.25">
      <c r="B78" s="48"/>
      <c r="C78" s="51"/>
      <c r="D78" s="11">
        <v>2</v>
      </c>
      <c r="E78" s="27" t="s">
        <v>10</v>
      </c>
      <c r="F78" s="27" t="s">
        <v>8</v>
      </c>
      <c r="G78" s="28">
        <v>4</v>
      </c>
      <c r="H78" s="32">
        <v>363780</v>
      </c>
      <c r="I78" s="29">
        <f t="shared" ref="I78:I79" si="5">G78*H78</f>
        <v>1455120</v>
      </c>
    </row>
    <row r="79" spans="2:9" ht="27" customHeight="1" x14ac:dyDescent="0.25">
      <c r="B79" s="48"/>
      <c r="C79" s="51"/>
      <c r="D79" s="11">
        <v>3</v>
      </c>
      <c r="E79" s="27" t="s">
        <v>102</v>
      </c>
      <c r="F79" s="27" t="s">
        <v>8</v>
      </c>
      <c r="G79" s="27">
        <v>8</v>
      </c>
      <c r="H79" s="29">
        <v>348300</v>
      </c>
      <c r="I79" s="29">
        <f t="shared" si="5"/>
        <v>2786400</v>
      </c>
    </row>
    <row r="80" spans="2:9" x14ac:dyDescent="0.25">
      <c r="B80" s="49"/>
      <c r="C80" s="52"/>
      <c r="D80" s="11"/>
      <c r="E80" s="25" t="s">
        <v>7</v>
      </c>
      <c r="F80" s="27"/>
      <c r="G80" s="27"/>
      <c r="H80" s="27"/>
      <c r="I80" s="31">
        <f>SUM(I77:I79)</f>
        <v>5696640</v>
      </c>
    </row>
    <row r="81" spans="2:10" ht="36.75" customHeight="1" x14ac:dyDescent="0.25">
      <c r="B81" s="47">
        <v>11</v>
      </c>
      <c r="C81" s="50" t="s">
        <v>77</v>
      </c>
      <c r="D81" s="11">
        <v>1</v>
      </c>
      <c r="E81" s="27" t="s">
        <v>67</v>
      </c>
      <c r="F81" s="27" t="s">
        <v>8</v>
      </c>
      <c r="G81" s="27">
        <v>3</v>
      </c>
      <c r="H81" s="29">
        <v>1129866</v>
      </c>
      <c r="I81" s="29">
        <f>G81*H81</f>
        <v>3389598</v>
      </c>
      <c r="J81" s="20"/>
    </row>
    <row r="82" spans="2:10" ht="30" x14ac:dyDescent="0.25">
      <c r="B82" s="48"/>
      <c r="C82" s="51"/>
      <c r="D82" s="11">
        <v>2</v>
      </c>
      <c r="E82" s="27" t="s">
        <v>68</v>
      </c>
      <c r="F82" s="27" t="s">
        <v>8</v>
      </c>
      <c r="G82" s="28">
        <v>3</v>
      </c>
      <c r="H82" s="32">
        <v>1547969</v>
      </c>
      <c r="I82" s="29">
        <f t="shared" ref="I82:I83" si="6">G82*H82</f>
        <v>4643907</v>
      </c>
    </row>
    <row r="83" spans="2:10" ht="26.25" customHeight="1" x14ac:dyDescent="0.25">
      <c r="B83" s="48"/>
      <c r="C83" s="51"/>
      <c r="D83" s="13">
        <v>3</v>
      </c>
      <c r="E83" s="30" t="s">
        <v>69</v>
      </c>
      <c r="F83" s="28" t="s">
        <v>8</v>
      </c>
      <c r="G83" s="28">
        <v>3</v>
      </c>
      <c r="H83" s="32">
        <v>1591090</v>
      </c>
      <c r="I83" s="29">
        <f t="shared" si="6"/>
        <v>4773270</v>
      </c>
    </row>
    <row r="84" spans="2:10" x14ac:dyDescent="0.25">
      <c r="B84" s="49"/>
      <c r="C84" s="52"/>
      <c r="D84" s="11"/>
      <c r="E84" s="25" t="s">
        <v>7</v>
      </c>
      <c r="F84" s="27"/>
      <c r="G84" s="27"/>
      <c r="H84" s="27"/>
      <c r="I84" s="31">
        <f>SUM(I81:I83)</f>
        <v>12806775</v>
      </c>
    </row>
    <row r="85" spans="2:10" x14ac:dyDescent="0.25">
      <c r="B85" s="40">
        <v>12</v>
      </c>
      <c r="C85" s="43" t="s">
        <v>76</v>
      </c>
      <c r="D85" s="5">
        <v>1</v>
      </c>
      <c r="E85" s="3" t="s">
        <v>70</v>
      </c>
      <c r="F85" s="1" t="s">
        <v>8</v>
      </c>
      <c r="G85" s="2">
        <v>400</v>
      </c>
      <c r="H85" s="1">
        <v>8640</v>
      </c>
      <c r="I85" s="3">
        <f>G85*H85</f>
        <v>3456000</v>
      </c>
    </row>
    <row r="86" spans="2:10" x14ac:dyDescent="0.25">
      <c r="B86" s="41"/>
      <c r="C86" s="44"/>
      <c r="D86" s="5">
        <v>2</v>
      </c>
      <c r="E86" s="3" t="s">
        <v>71</v>
      </c>
      <c r="F86" s="1" t="s">
        <v>8</v>
      </c>
      <c r="G86" s="2">
        <v>30</v>
      </c>
      <c r="H86" s="1">
        <v>29630</v>
      </c>
      <c r="I86" s="3">
        <f t="shared" ref="I86:I90" si="7">G86*H86</f>
        <v>888900</v>
      </c>
    </row>
    <row r="87" spans="2:10" x14ac:dyDescent="0.25">
      <c r="B87" s="41"/>
      <c r="C87" s="44"/>
      <c r="D87" s="5">
        <v>3</v>
      </c>
      <c r="E87" s="3" t="s">
        <v>72</v>
      </c>
      <c r="F87" s="1" t="s">
        <v>8</v>
      </c>
      <c r="G87" s="2">
        <v>200</v>
      </c>
      <c r="H87" s="1">
        <v>7880</v>
      </c>
      <c r="I87" s="3">
        <f t="shared" si="7"/>
        <v>1576000</v>
      </c>
    </row>
    <row r="88" spans="2:10" x14ac:dyDescent="0.25">
      <c r="B88" s="41"/>
      <c r="C88" s="44"/>
      <c r="D88" s="5">
        <v>4</v>
      </c>
      <c r="E88" s="3" t="s">
        <v>73</v>
      </c>
      <c r="F88" s="1" t="s">
        <v>8</v>
      </c>
      <c r="G88" s="2">
        <v>20</v>
      </c>
      <c r="H88" s="1">
        <v>58320</v>
      </c>
      <c r="I88" s="3">
        <f t="shared" si="7"/>
        <v>1166400</v>
      </c>
    </row>
    <row r="89" spans="2:10" ht="114" customHeight="1" x14ac:dyDescent="0.25">
      <c r="B89" s="41"/>
      <c r="C89" s="44"/>
      <c r="D89" s="5">
        <v>5</v>
      </c>
      <c r="E89" s="3" t="s">
        <v>74</v>
      </c>
      <c r="F89" s="1" t="s">
        <v>8</v>
      </c>
      <c r="G89" s="2">
        <v>100</v>
      </c>
      <c r="H89" s="1">
        <v>8180</v>
      </c>
      <c r="I89" s="3">
        <f t="shared" si="7"/>
        <v>818000</v>
      </c>
    </row>
    <row r="90" spans="2:10" ht="30" x14ac:dyDescent="0.25">
      <c r="B90" s="41"/>
      <c r="C90" s="44"/>
      <c r="D90" s="5">
        <v>6</v>
      </c>
      <c r="E90" s="3" t="s">
        <v>75</v>
      </c>
      <c r="F90" s="1" t="s">
        <v>8</v>
      </c>
      <c r="G90" s="2">
        <v>400</v>
      </c>
      <c r="H90" s="1">
        <v>10250</v>
      </c>
      <c r="I90" s="3">
        <f t="shared" si="7"/>
        <v>4100000</v>
      </c>
    </row>
    <row r="91" spans="2:10" x14ac:dyDescent="0.25">
      <c r="B91" s="42"/>
      <c r="C91" s="45"/>
      <c r="D91" s="5"/>
      <c r="E91" s="21" t="s">
        <v>7</v>
      </c>
      <c r="F91" s="1"/>
      <c r="G91" s="2"/>
      <c r="H91" s="1"/>
      <c r="I91" s="21">
        <f>SUM(I85:I90)</f>
        <v>12005300</v>
      </c>
    </row>
    <row r="92" spans="2:10" ht="45" x14ac:dyDescent="0.25">
      <c r="B92" s="40">
        <v>13</v>
      </c>
      <c r="C92" s="46" t="s">
        <v>91</v>
      </c>
      <c r="D92" s="5">
        <v>1</v>
      </c>
      <c r="E92" s="3" t="s">
        <v>78</v>
      </c>
      <c r="F92" s="3" t="s">
        <v>6</v>
      </c>
      <c r="G92" s="2">
        <v>2</v>
      </c>
      <c r="H92" s="4">
        <v>6879886</v>
      </c>
      <c r="I92" s="3">
        <f>G92*H92</f>
        <v>13759772</v>
      </c>
    </row>
    <row r="93" spans="2:10" ht="30" x14ac:dyDescent="0.25">
      <c r="B93" s="41"/>
      <c r="C93" s="46"/>
      <c r="D93" s="5">
        <f>1+1</f>
        <v>2</v>
      </c>
      <c r="E93" s="3" t="s">
        <v>79</v>
      </c>
      <c r="F93" s="3" t="s">
        <v>6</v>
      </c>
      <c r="G93" s="2">
        <v>150</v>
      </c>
      <c r="H93" s="4">
        <v>350000</v>
      </c>
      <c r="I93" s="3">
        <f t="shared" ref="I93:I104" si="8">G93*H93</f>
        <v>52500000</v>
      </c>
    </row>
    <row r="94" spans="2:10" ht="45" x14ac:dyDescent="0.25">
      <c r="B94" s="41"/>
      <c r="C94" s="46"/>
      <c r="D94" s="5">
        <v>3</v>
      </c>
      <c r="E94" s="3" t="s">
        <v>80</v>
      </c>
      <c r="F94" s="3" t="s">
        <v>6</v>
      </c>
      <c r="G94" s="2">
        <v>60</v>
      </c>
      <c r="H94" s="4">
        <v>25680</v>
      </c>
      <c r="I94" s="3">
        <f t="shared" si="8"/>
        <v>1540800</v>
      </c>
    </row>
    <row r="95" spans="2:10" ht="30" x14ac:dyDescent="0.25">
      <c r="B95" s="41"/>
      <c r="C95" s="46"/>
      <c r="D95" s="5">
        <v>4</v>
      </c>
      <c r="E95" s="3" t="s">
        <v>81</v>
      </c>
      <c r="F95" s="3" t="s">
        <v>6</v>
      </c>
      <c r="G95" s="2">
        <v>160</v>
      </c>
      <c r="H95" s="4">
        <v>29350</v>
      </c>
      <c r="I95" s="3">
        <f t="shared" si="8"/>
        <v>4696000</v>
      </c>
    </row>
    <row r="96" spans="2:10" x14ac:dyDescent="0.25">
      <c r="B96" s="41"/>
      <c r="C96" s="46"/>
      <c r="D96" s="5">
        <v>5</v>
      </c>
      <c r="E96" s="3" t="s">
        <v>82</v>
      </c>
      <c r="F96" s="3" t="s">
        <v>6</v>
      </c>
      <c r="G96" s="2">
        <v>300</v>
      </c>
      <c r="H96" s="4">
        <v>25209</v>
      </c>
      <c r="I96" s="3">
        <f t="shared" si="8"/>
        <v>7562700</v>
      </c>
    </row>
    <row r="97" spans="2:9" ht="30" x14ac:dyDescent="0.25">
      <c r="B97" s="41"/>
      <c r="C97" s="46"/>
      <c r="D97" s="5">
        <v>6</v>
      </c>
      <c r="E97" s="3" t="s">
        <v>83</v>
      </c>
      <c r="F97" s="3" t="s">
        <v>6</v>
      </c>
      <c r="G97" s="2">
        <v>70</v>
      </c>
      <c r="H97" s="4">
        <v>59000</v>
      </c>
      <c r="I97" s="3">
        <f t="shared" si="8"/>
        <v>4130000</v>
      </c>
    </row>
    <row r="98" spans="2:9" x14ac:dyDescent="0.25">
      <c r="B98" s="41"/>
      <c r="C98" s="46"/>
      <c r="D98" s="5">
        <v>7</v>
      </c>
      <c r="E98" s="3" t="s">
        <v>84</v>
      </c>
      <c r="F98" s="3" t="s">
        <v>6</v>
      </c>
      <c r="G98" s="2">
        <v>70</v>
      </c>
      <c r="H98" s="4">
        <v>75000</v>
      </c>
      <c r="I98" s="3">
        <f t="shared" si="8"/>
        <v>5250000</v>
      </c>
    </row>
    <row r="99" spans="2:9" ht="30" x14ac:dyDescent="0.25">
      <c r="B99" s="41"/>
      <c r="C99" s="46"/>
      <c r="D99" s="5">
        <v>8</v>
      </c>
      <c r="E99" s="3" t="s">
        <v>85</v>
      </c>
      <c r="F99" s="3" t="s">
        <v>6</v>
      </c>
      <c r="G99" s="2">
        <v>300</v>
      </c>
      <c r="H99" s="4">
        <v>6858</v>
      </c>
      <c r="I99" s="3">
        <f t="shared" si="8"/>
        <v>2057400</v>
      </c>
    </row>
    <row r="100" spans="2:9" ht="45" x14ac:dyDescent="0.25">
      <c r="B100" s="41"/>
      <c r="C100" s="46"/>
      <c r="D100" s="5">
        <v>9</v>
      </c>
      <c r="E100" s="3" t="s">
        <v>86</v>
      </c>
      <c r="F100" s="3" t="s">
        <v>6</v>
      </c>
      <c r="G100" s="2">
        <v>2</v>
      </c>
      <c r="H100" s="4">
        <v>6708258</v>
      </c>
      <c r="I100" s="3">
        <f t="shared" si="8"/>
        <v>13416516</v>
      </c>
    </row>
    <row r="101" spans="2:9" x14ac:dyDescent="0.25">
      <c r="B101" s="41"/>
      <c r="C101" s="46"/>
      <c r="D101" s="5">
        <v>10</v>
      </c>
      <c r="E101" s="3" t="s">
        <v>87</v>
      </c>
      <c r="F101" s="3" t="s">
        <v>6</v>
      </c>
      <c r="G101" s="2">
        <v>2</v>
      </c>
      <c r="H101" s="4">
        <v>838066</v>
      </c>
      <c r="I101" s="3">
        <f t="shared" si="8"/>
        <v>1676132</v>
      </c>
    </row>
    <row r="102" spans="2:9" ht="30" x14ac:dyDescent="0.25">
      <c r="B102" s="41"/>
      <c r="C102" s="46"/>
      <c r="D102" s="5">
        <v>11</v>
      </c>
      <c r="E102" s="3" t="s">
        <v>88</v>
      </c>
      <c r="F102" s="3" t="s">
        <v>6</v>
      </c>
      <c r="G102" s="2">
        <v>4</v>
      </c>
      <c r="H102" s="4">
        <v>1920100</v>
      </c>
      <c r="I102" s="3">
        <f t="shared" si="8"/>
        <v>7680400</v>
      </c>
    </row>
    <row r="103" spans="2:9" x14ac:dyDescent="0.25">
      <c r="B103" s="41"/>
      <c r="C103" s="46"/>
      <c r="D103" s="5">
        <v>12</v>
      </c>
      <c r="E103" s="3" t="s">
        <v>89</v>
      </c>
      <c r="F103" s="3" t="s">
        <v>8</v>
      </c>
      <c r="G103" s="2">
        <v>4</v>
      </c>
      <c r="H103" s="4">
        <v>37450</v>
      </c>
      <c r="I103" s="3">
        <f t="shared" si="8"/>
        <v>149800</v>
      </c>
    </row>
    <row r="104" spans="2:9" ht="30" x14ac:dyDescent="0.25">
      <c r="B104" s="41"/>
      <c r="C104" s="43"/>
      <c r="D104" s="6">
        <v>13</v>
      </c>
      <c r="E104" s="1" t="s">
        <v>90</v>
      </c>
      <c r="F104" s="1" t="s">
        <v>6</v>
      </c>
      <c r="G104" s="2">
        <v>2</v>
      </c>
      <c r="H104" s="4">
        <v>838066</v>
      </c>
      <c r="I104" s="1">
        <f t="shared" si="8"/>
        <v>1676132</v>
      </c>
    </row>
    <row r="105" spans="2:9" s="22" customFormat="1" ht="14.25" x14ac:dyDescent="0.2">
      <c r="B105" s="15"/>
      <c r="C105" s="15"/>
      <c r="D105" s="15"/>
      <c r="E105" s="25" t="s">
        <v>92</v>
      </c>
      <c r="F105" s="25"/>
      <c r="G105" s="25"/>
      <c r="H105" s="25"/>
      <c r="I105" s="21">
        <f>SUM(I92:I104)</f>
        <v>116095652</v>
      </c>
    </row>
    <row r="108" spans="2:9" x14ac:dyDescent="0.25">
      <c r="I108" s="33">
        <f>I105+I91+I84+I80+I76+I65+I62+I60+I49+I47+I35+I21+I8</f>
        <v>272702973</v>
      </c>
    </row>
  </sheetData>
  <mergeCells count="27">
    <mergeCell ref="C77:C80"/>
    <mergeCell ref="C9:C21"/>
    <mergeCell ref="B45:B47"/>
    <mergeCell ref="C45:C47"/>
    <mergeCell ref="B22:B44"/>
    <mergeCell ref="C22:C44"/>
    <mergeCell ref="B5:B7"/>
    <mergeCell ref="C5:C7"/>
    <mergeCell ref="D2:H2"/>
    <mergeCell ref="B48:B49"/>
    <mergeCell ref="C48:C49"/>
    <mergeCell ref="B85:B91"/>
    <mergeCell ref="C85:C91"/>
    <mergeCell ref="B92:B104"/>
    <mergeCell ref="C92:C104"/>
    <mergeCell ref="B9:B21"/>
    <mergeCell ref="B63:B65"/>
    <mergeCell ref="C63:C65"/>
    <mergeCell ref="B61:B62"/>
    <mergeCell ref="C61:C62"/>
    <mergeCell ref="B50:B60"/>
    <mergeCell ref="C50:C60"/>
    <mergeCell ref="B81:B84"/>
    <mergeCell ref="C81:C84"/>
    <mergeCell ref="B66:B75"/>
    <mergeCell ref="C66:C75"/>
    <mergeCell ref="B77:B8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2019-01-28T05:36:57Z</dcterms:modified>
</cp:coreProperties>
</file>